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Yen\Documents\1 NQM 11-12\1 GENERAL MATHS 11\WORKSHEETS\SPREADSHEETS\"/>
    </mc:Choice>
  </mc:AlternateContent>
  <bookViews>
    <workbookView xWindow="0" yWindow="0" windowWidth="7480" windowHeight="2700"/>
  </bookViews>
  <sheets>
    <sheet name="Sheet1" sheetId="1" r:id="rId1"/>
    <sheet name="Sheet2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B15" i="1" s="1"/>
  <c r="C23" i="2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C54" i="2" s="1"/>
  <c r="C55" i="2" s="1"/>
  <c r="C56" i="2" s="1"/>
  <c r="C57" i="2" s="1"/>
  <c r="C58" i="2" s="1"/>
  <c r="C59" i="2" s="1"/>
  <c r="C60" i="2" s="1"/>
  <c r="C61" i="2" s="1"/>
  <c r="C62" i="2" s="1"/>
  <c r="C21" i="2"/>
  <c r="F3" i="1"/>
  <c r="J18" i="1"/>
  <c r="J12" i="1" s="1"/>
  <c r="I18" i="1"/>
  <c r="I12" i="1" s="1"/>
  <c r="H18" i="1"/>
  <c r="G18" i="1"/>
  <c r="F18" i="1"/>
  <c r="F12" i="1" s="1"/>
  <c r="F15" i="1" s="1"/>
  <c r="E18" i="1"/>
  <c r="E12" i="1" s="1"/>
  <c r="D18" i="1"/>
  <c r="E3" i="1"/>
  <c r="E5" i="1" s="1"/>
  <c r="D4" i="1" l="1"/>
  <c r="I13" i="1" s="1"/>
  <c r="D5" i="1"/>
  <c r="J13" i="1" s="1"/>
  <c r="I15" i="1"/>
  <c r="I14" i="1"/>
  <c r="J15" i="1"/>
  <c r="E14" i="1"/>
  <c r="G13" i="1"/>
  <c r="H13" i="1"/>
  <c r="F14" i="1"/>
  <c r="E15" i="1"/>
  <c r="D12" i="1"/>
  <c r="G12" i="1"/>
  <c r="E13" i="1"/>
  <c r="H12" i="1"/>
  <c r="F13" i="1"/>
  <c r="D13" i="1"/>
  <c r="F22" i="2"/>
  <c r="J14" i="1" l="1"/>
  <c r="H14" i="1"/>
  <c r="H15" i="1"/>
  <c r="G14" i="1"/>
  <c r="G15" i="1"/>
  <c r="D14" i="1"/>
  <c r="D15" i="1"/>
  <c r="D9" i="1" l="1"/>
</calcChain>
</file>

<file path=xl/sharedStrings.xml><?xml version="1.0" encoding="utf-8"?>
<sst xmlns="http://schemas.openxmlformats.org/spreadsheetml/2006/main" count="46" uniqueCount="35">
  <si>
    <t>Ordinary hours</t>
  </si>
  <si>
    <t>hours</t>
  </si>
  <si>
    <t>Ordinary</t>
  </si>
  <si>
    <t>Mon</t>
  </si>
  <si>
    <t>Tue</t>
  </si>
  <si>
    <t>Wed</t>
  </si>
  <si>
    <t>Thur</t>
  </si>
  <si>
    <t>Fri</t>
  </si>
  <si>
    <t>Sat</t>
  </si>
  <si>
    <t>Normal pay</t>
  </si>
  <si>
    <t>Hours worked</t>
  </si>
  <si>
    <t>Overtime &lt; 2 h</t>
  </si>
  <si>
    <t>Overtime &gt; 2 h</t>
  </si>
  <si>
    <t>Ordinary time</t>
  </si>
  <si>
    <t>Sun</t>
  </si>
  <si>
    <t>Total pay:</t>
  </si>
  <si>
    <t>Change</t>
  </si>
  <si>
    <t>Calculations</t>
  </si>
  <si>
    <t>M</t>
  </si>
  <si>
    <t>T</t>
  </si>
  <si>
    <t>W</t>
  </si>
  <si>
    <t>Th</t>
  </si>
  <si>
    <t>F</t>
  </si>
  <si>
    <t>S</t>
  </si>
  <si>
    <t>Overtime blocks</t>
  </si>
  <si>
    <t>/hour</t>
  </si>
  <si>
    <t>/week</t>
  </si>
  <si>
    <t>/fortnight</t>
  </si>
  <si>
    <t>Blocks</t>
  </si>
  <si>
    <t>h</t>
  </si>
  <si>
    <t>Saturday rate</t>
  </si>
  <si>
    <t>Sunday rate</t>
  </si>
  <si>
    <t>pay period</t>
  </si>
  <si>
    <t>Change to double time</t>
  </si>
  <si>
    <t>Wages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</si>
</sst>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0" fillId="2" borderId="0" xfId="0" quotePrefix="1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3" fillId="2" borderId="0" xfId="0" applyFont="1" applyFill="1"/>
    <xf numFmtId="0" fontId="4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Spin" dx="22" fmlaLink="F4" max="448" page="10" val="15"/>
</file>

<file path=xl/ctrlProps/ctrlProp2.xml><?xml version="1.0" encoding="utf-8"?>
<formControlPr xmlns="http://schemas.microsoft.com/office/spreadsheetml/2009/9/main" objectType="Spin" dx="22" fmlaLink="I3" max="30000" page="10" val="6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</xdr:row>
          <xdr:rowOff>38100</xdr:rowOff>
        </xdr:from>
        <xdr:to>
          <xdr:col>6</xdr:col>
          <xdr:colOff>0</xdr:colOff>
          <xdr:row>4</xdr:row>
          <xdr:rowOff>69850</xdr:rowOff>
        </xdr:to>
        <xdr:sp macro="" textlink="">
          <xdr:nvSpPr>
            <xdr:cNvPr id="1025" name="Spinner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38100</xdr:colOff>
          <xdr:row>2</xdr:row>
          <xdr:rowOff>31750</xdr:rowOff>
        </xdr:from>
        <xdr:to>
          <xdr:col>9</xdr:col>
          <xdr:colOff>19050</xdr:colOff>
          <xdr:row>4</xdr:row>
          <xdr:rowOff>76200</xdr:rowOff>
        </xdr:to>
        <xdr:sp macro="" textlink="">
          <xdr:nvSpPr>
            <xdr:cNvPr id="1026" name="Spinner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A2" sqref="A2"/>
    </sheetView>
  </sheetViews>
  <sheetFormatPr defaultColWidth="9.1796875" defaultRowHeight="14.5" x14ac:dyDescent="0.35"/>
  <cols>
    <col min="1" max="1" width="10.54296875" style="1" customWidth="1"/>
    <col min="2" max="2" width="2" style="1" customWidth="1"/>
    <col min="3" max="3" width="10.1796875" style="1" customWidth="1"/>
    <col min="4" max="16384" width="9.1796875" style="1"/>
  </cols>
  <sheetData>
    <row r="1" spans="1:10" ht="18.5" x14ac:dyDescent="0.45">
      <c r="A1" s="3" t="s">
        <v>34</v>
      </c>
    </row>
    <row r="3" spans="1:10" x14ac:dyDescent="0.35">
      <c r="B3" s="5" t="s">
        <v>9</v>
      </c>
      <c r="C3" s="6"/>
      <c r="D3" s="6">
        <v>19.600000000000001</v>
      </c>
      <c r="E3" s="7" t="str">
        <f>VLOOKUP(MOD(F4,3),Sheet2!A2:B4,2)</f>
        <v>/hour</v>
      </c>
      <c r="F3" s="1">
        <f>IF(MOD(F4,3)=1,D3/38,IF(MOD(F4,3)=2,D3/76,D3))</f>
        <v>19.600000000000001</v>
      </c>
      <c r="G3" s="1" t="s">
        <v>16</v>
      </c>
      <c r="I3" s="1">
        <v>6</v>
      </c>
      <c r="J3" s="1" t="s">
        <v>16</v>
      </c>
    </row>
    <row r="4" spans="1:10" x14ac:dyDescent="0.35">
      <c r="B4" s="1" t="s">
        <v>30</v>
      </c>
      <c r="D4" s="1">
        <f>ROUND(F3*1.25,2)</f>
        <v>24.5</v>
      </c>
      <c r="E4" s="4" t="s">
        <v>25</v>
      </c>
      <c r="F4" s="1">
        <v>15</v>
      </c>
      <c r="G4" s="1" t="s">
        <v>32</v>
      </c>
      <c r="J4" s="1" t="s">
        <v>0</v>
      </c>
    </row>
    <row r="5" spans="1:10" x14ac:dyDescent="0.35">
      <c r="B5" s="1" t="s">
        <v>31</v>
      </c>
      <c r="D5" s="1">
        <f>ROUND(F3*1.75,2)</f>
        <v>34.299999999999997</v>
      </c>
      <c r="E5" s="1" t="str">
        <f>E4</f>
        <v>/hour</v>
      </c>
    </row>
    <row r="7" spans="1:10" x14ac:dyDescent="0.35"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14</v>
      </c>
    </row>
    <row r="8" spans="1:10" x14ac:dyDescent="0.35">
      <c r="A8" s="1" t="s">
        <v>10</v>
      </c>
      <c r="D8" s="5">
        <v>7.6</v>
      </c>
      <c r="E8" s="6">
        <v>7.6</v>
      </c>
      <c r="F8" s="6">
        <v>7.6</v>
      </c>
      <c r="G8" s="6">
        <v>10</v>
      </c>
      <c r="H8" s="6">
        <v>7.6</v>
      </c>
      <c r="I8" s="6">
        <v>0</v>
      </c>
      <c r="J8" s="7">
        <v>0</v>
      </c>
    </row>
    <row r="9" spans="1:10" x14ac:dyDescent="0.35">
      <c r="A9" s="8" t="s">
        <v>15</v>
      </c>
      <c r="B9" s="8"/>
      <c r="C9" s="8"/>
      <c r="D9" s="9">
        <f>ROUND(SUM(D13:J15),2)</f>
        <v>823.2</v>
      </c>
    </row>
    <row r="11" spans="1:10" x14ac:dyDescent="0.35">
      <c r="A11" s="1" t="s">
        <v>17</v>
      </c>
    </row>
    <row r="12" spans="1:10" x14ac:dyDescent="0.35">
      <c r="A12" s="2" t="s">
        <v>28</v>
      </c>
      <c r="B12" s="2"/>
      <c r="C12" s="2"/>
      <c r="D12" s="2">
        <f>IF(D8&gt;D18,IF(VLOOKUP(D8-D18,Sheet2!$C$22:$C$62,1)=D8-D18,D8-D18,VLOOKUP(D8-D18,Sheet2!$C$22:$C$62,1)+$D$21),0)</f>
        <v>0</v>
      </c>
      <c r="E12" s="2">
        <f>IF(E8&gt;E18,IF(VLOOKUP(E8-E18,Sheet2!$C$22:$C$62,1)=E8-E18,E8-E18,VLOOKUP(E8-E18,Sheet2!$C$22:$C$62,1)+$D$21),0)</f>
        <v>0</v>
      </c>
      <c r="F12" s="2">
        <f>IF(F8&gt;F18,IF(VLOOKUP(F8-F18,Sheet2!$C$22:$C$62,1)=F8-F18,F8-F18,VLOOKUP(F8-F18,Sheet2!$C$22:$C$62,1)+$D$21),0)</f>
        <v>0</v>
      </c>
      <c r="G12" s="2">
        <f>IF(G8&gt;G18,IF(VLOOKUP(G8-G18,Sheet2!$C$22:$C$62,1)=G8-G18,G8-G18,VLOOKUP(G8-G18,Sheet2!$C$22:$C$62,1)+$D$21),0)</f>
        <v>2.5</v>
      </c>
      <c r="H12" s="2">
        <f>IF(H8&gt;H18,IF(VLOOKUP(H8-H18,Sheet2!$C$22:$C$62,1)=H8-H18,H8-H18,VLOOKUP(H8-H18,Sheet2!$C$22:$C$62,1)+$D$21),0)</f>
        <v>0</v>
      </c>
      <c r="I12" s="2">
        <f>IF(I8&gt;I18,IF(VLOOKUP(I8-I18,Sheet2!$C$22:$C$62,1)=I8-I18,I8-I18,VLOOKUP(I8-I18,Sheet2!$C$22:$C$62,1)+$D$21),0)</f>
        <v>0</v>
      </c>
      <c r="J12" s="2">
        <f>IF(J8&gt;J18,IF(VLOOKUP(J8-J18,Sheet2!$C$22:$C$62,1)=J8-J18,J8-J18,VLOOKUP(J8-J18,Sheet2!$C$22:$C$62,1)+$D$21),0)</f>
        <v>0</v>
      </c>
    </row>
    <row r="13" spans="1:10" x14ac:dyDescent="0.35">
      <c r="A13" s="1" t="s">
        <v>13</v>
      </c>
      <c r="D13" s="1">
        <f>$F$3*D18</f>
        <v>148.96</v>
      </c>
      <c r="E13" s="1">
        <f>$F$3*E18</f>
        <v>148.96</v>
      </c>
      <c r="F13" s="1">
        <f>$F$3*F18</f>
        <v>148.96</v>
      </c>
      <c r="G13" s="1">
        <f>$F$3*G18</f>
        <v>148.96</v>
      </c>
      <c r="H13" s="1">
        <f>$F$3*H18</f>
        <v>148.96</v>
      </c>
      <c r="I13" s="1">
        <f>$D$4*I18</f>
        <v>0</v>
      </c>
      <c r="J13" s="1">
        <f>$D$5*J18</f>
        <v>0</v>
      </c>
    </row>
    <row r="14" spans="1:10" x14ac:dyDescent="0.35">
      <c r="A14" s="1" t="s">
        <v>11</v>
      </c>
      <c r="B14" s="1">
        <f>D20</f>
        <v>2</v>
      </c>
      <c r="C14" s="1" t="s">
        <v>29</v>
      </c>
      <c r="D14" s="1">
        <f>MIN($D$20,D12)*$F$3*1.5</f>
        <v>0</v>
      </c>
      <c r="E14" s="1">
        <f>MIN($D$20,E12)*$F$3*1.5</f>
        <v>0</v>
      </c>
      <c r="F14" s="1">
        <f>MIN($D$20,F12)*$F$3*1.5</f>
        <v>0</v>
      </c>
      <c r="G14" s="1">
        <f>MIN($D$20,G12)*$F$3*1.5</f>
        <v>58.800000000000004</v>
      </c>
      <c r="H14" s="1">
        <f>MIN($D$20,H12)*$F$3*1.5</f>
        <v>0</v>
      </c>
      <c r="I14" s="1">
        <f>MIN($D$20,I12)*$D$4*1.5</f>
        <v>0</v>
      </c>
      <c r="J14" s="1">
        <f>MIN($D$20,J12)*$D$5*1.5</f>
        <v>0</v>
      </c>
    </row>
    <row r="15" spans="1:10" x14ac:dyDescent="0.35">
      <c r="A15" s="1" t="s">
        <v>12</v>
      </c>
      <c r="B15" s="1">
        <f>B14</f>
        <v>2</v>
      </c>
      <c r="C15" s="1" t="s">
        <v>29</v>
      </c>
      <c r="D15" s="1">
        <f>IF(D12&gt;$D$20,2*(D12-$D$20)*$F$3,0)</f>
        <v>0</v>
      </c>
      <c r="E15" s="1">
        <f>IF(E12&gt;$D$20,2*(E12-$D$20)*$F$3,0)</f>
        <v>0</v>
      </c>
      <c r="F15" s="1">
        <f>IF(F12&gt;$D$20,2*(F12-$D$20)*$F$3,0)</f>
        <v>0</v>
      </c>
      <c r="G15" s="1">
        <f>IF(G12&gt;$D$20,2*(G12-$D$20)*$F$3,0)</f>
        <v>19.600000000000001</v>
      </c>
      <c r="H15" s="1">
        <f>IF(H12&gt;$D$20,2*(H12-$D$20)*$F$3,0)</f>
        <v>0</v>
      </c>
      <c r="I15" s="1">
        <f>IF(I12&gt;$D$20,2*(I12-$D$20)*$D$4,0)</f>
        <v>0</v>
      </c>
      <c r="J15" s="1">
        <f>IF(J12&gt;$D$20,2*(J12-$D$20)*$D$5,0)</f>
        <v>0</v>
      </c>
    </row>
    <row r="17" spans="1:10" x14ac:dyDescent="0.35">
      <c r="C17" s="1" t="s">
        <v>2</v>
      </c>
      <c r="D17" s="1" t="s">
        <v>3</v>
      </c>
      <c r="E17" s="1" t="s">
        <v>4</v>
      </c>
      <c r="F17" s="1" t="s">
        <v>5</v>
      </c>
      <c r="G17" s="1" t="s">
        <v>6</v>
      </c>
      <c r="H17" s="1" t="s">
        <v>7</v>
      </c>
      <c r="I17" s="1" t="s">
        <v>8</v>
      </c>
      <c r="J17" s="1" t="s">
        <v>14</v>
      </c>
    </row>
    <row r="18" spans="1:10" x14ac:dyDescent="0.35">
      <c r="C18" s="1" t="s">
        <v>1</v>
      </c>
      <c r="D18" s="5">
        <f>VLOOKUP(MOD($I$3,14),Sheet2!$A$6:$H$19,2)</f>
        <v>7.6</v>
      </c>
      <c r="E18" s="6">
        <f>VLOOKUP(MOD($I$3,14),Sheet2!$A$6:$H$19,3)</f>
        <v>7.6</v>
      </c>
      <c r="F18" s="6">
        <f>VLOOKUP(MOD($I$3,14),Sheet2!$A$6:$H$19,4)</f>
        <v>7.6</v>
      </c>
      <c r="G18" s="6">
        <f>VLOOKUP(MOD($I$3,14),Sheet2!$A$6:$H$19,5)</f>
        <v>7.6</v>
      </c>
      <c r="H18" s="6">
        <f>VLOOKUP(MOD($I$3,14),Sheet2!$A$6:$H$19,6)</f>
        <v>7.6</v>
      </c>
      <c r="I18" s="6">
        <f>VLOOKUP(MOD($I$3,14),Sheet2!$A$6:$H$19,7)</f>
        <v>0</v>
      </c>
      <c r="J18" s="7">
        <f>VLOOKUP(MOD($I$3,14),Sheet2!$A$6:$H$19,8)</f>
        <v>0</v>
      </c>
    </row>
    <row r="20" spans="1:10" x14ac:dyDescent="0.35">
      <c r="A20" s="5" t="s">
        <v>33</v>
      </c>
      <c r="B20" s="6"/>
      <c r="C20" s="6"/>
      <c r="D20" s="7">
        <v>2</v>
      </c>
    </row>
    <row r="21" spans="1:10" x14ac:dyDescent="0.35">
      <c r="A21" s="5" t="s">
        <v>24</v>
      </c>
      <c r="B21" s="6"/>
      <c r="C21" s="6"/>
      <c r="D21" s="7">
        <v>0.5</v>
      </c>
    </row>
  </sheetData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Spinner 1">
              <controlPr defaultSize="0" autoPict="0">
                <anchor moveWithCells="1" sizeWithCells="1">
                  <from>
                    <xdr:col>5</xdr:col>
                    <xdr:colOff>0</xdr:colOff>
                    <xdr:row>2</xdr:row>
                    <xdr:rowOff>38100</xdr:rowOff>
                  </from>
                  <to>
                    <xdr:col>6</xdr:col>
                    <xdr:colOff>0</xdr:colOff>
                    <xdr:row>4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Spinner 2">
              <controlPr defaultSize="0" autoPict="0">
                <anchor moveWithCells="1" sizeWithCells="1">
                  <from>
                    <xdr:col>8</xdr:col>
                    <xdr:colOff>38100</xdr:colOff>
                    <xdr:row>2</xdr:row>
                    <xdr:rowOff>31750</xdr:rowOff>
                  </from>
                  <to>
                    <xdr:col>9</xdr:col>
                    <xdr:colOff>19050</xdr:colOff>
                    <xdr:row>4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62"/>
  <sheetViews>
    <sheetView topLeftCell="A44" workbookViewId="0">
      <selection activeCell="C63" sqref="C63:C70"/>
    </sheetView>
  </sheetViews>
  <sheetFormatPr defaultRowHeight="14.5" x14ac:dyDescent="0.35"/>
  <sheetData>
    <row r="2" spans="1:8" x14ac:dyDescent="0.35">
      <c r="A2">
        <v>0</v>
      </c>
      <c r="B2" t="s">
        <v>25</v>
      </c>
    </row>
    <row r="3" spans="1:8" x14ac:dyDescent="0.35">
      <c r="A3">
        <v>1</v>
      </c>
      <c r="B3" t="s">
        <v>26</v>
      </c>
    </row>
    <row r="4" spans="1:8" x14ac:dyDescent="0.35">
      <c r="A4">
        <v>2</v>
      </c>
      <c r="B4" t="s">
        <v>27</v>
      </c>
    </row>
    <row r="5" spans="1:8" x14ac:dyDescent="0.35"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23</v>
      </c>
    </row>
    <row r="6" spans="1:8" x14ac:dyDescent="0.35">
      <c r="A6">
        <v>0</v>
      </c>
      <c r="B6">
        <v>0</v>
      </c>
      <c r="C6">
        <v>7.6</v>
      </c>
      <c r="D6">
        <v>7.6</v>
      </c>
      <c r="E6">
        <v>7.6</v>
      </c>
      <c r="F6">
        <v>7.6</v>
      </c>
      <c r="G6">
        <v>7.6</v>
      </c>
      <c r="H6">
        <v>0</v>
      </c>
    </row>
    <row r="7" spans="1:8" x14ac:dyDescent="0.35">
      <c r="A7">
        <v>1</v>
      </c>
      <c r="B7">
        <v>0</v>
      </c>
      <c r="C7">
        <v>0</v>
      </c>
      <c r="D7">
        <v>7.6</v>
      </c>
      <c r="E7">
        <v>7.6</v>
      </c>
      <c r="F7">
        <v>7.6</v>
      </c>
      <c r="G7">
        <v>7.6</v>
      </c>
      <c r="H7">
        <v>7.6</v>
      </c>
    </row>
    <row r="8" spans="1:8" x14ac:dyDescent="0.35">
      <c r="A8">
        <v>2</v>
      </c>
      <c r="B8">
        <v>7.6</v>
      </c>
      <c r="C8">
        <v>0</v>
      </c>
      <c r="D8">
        <v>0</v>
      </c>
      <c r="E8">
        <v>7.6</v>
      </c>
      <c r="F8">
        <v>7.6</v>
      </c>
      <c r="G8">
        <v>7.6</v>
      </c>
      <c r="H8">
        <v>7.6</v>
      </c>
    </row>
    <row r="9" spans="1:8" x14ac:dyDescent="0.35">
      <c r="A9">
        <v>3</v>
      </c>
      <c r="B9">
        <v>7.6</v>
      </c>
      <c r="C9">
        <v>7.6</v>
      </c>
      <c r="D9">
        <v>0</v>
      </c>
      <c r="E9">
        <v>0</v>
      </c>
      <c r="F9">
        <v>7.6</v>
      </c>
      <c r="G9">
        <v>7.6</v>
      </c>
      <c r="H9">
        <v>7.6</v>
      </c>
    </row>
    <row r="10" spans="1:8" x14ac:dyDescent="0.35">
      <c r="A10">
        <v>4</v>
      </c>
      <c r="B10">
        <v>7.6</v>
      </c>
      <c r="C10">
        <v>7.6</v>
      </c>
      <c r="D10">
        <v>7.6</v>
      </c>
      <c r="E10">
        <v>0</v>
      </c>
      <c r="F10">
        <v>0</v>
      </c>
      <c r="G10">
        <v>7.6</v>
      </c>
      <c r="H10">
        <v>7.6</v>
      </c>
    </row>
    <row r="11" spans="1:8" x14ac:dyDescent="0.35">
      <c r="A11">
        <v>5</v>
      </c>
      <c r="B11">
        <v>7.6</v>
      </c>
      <c r="C11">
        <v>7.6</v>
      </c>
      <c r="D11">
        <v>7.6</v>
      </c>
      <c r="E11">
        <v>7.6</v>
      </c>
      <c r="F11">
        <v>0</v>
      </c>
      <c r="G11">
        <v>0</v>
      </c>
      <c r="H11">
        <v>7.6</v>
      </c>
    </row>
    <row r="12" spans="1:8" x14ac:dyDescent="0.35">
      <c r="A12">
        <v>6</v>
      </c>
      <c r="B12">
        <v>7.6</v>
      </c>
      <c r="C12">
        <v>7.6</v>
      </c>
      <c r="D12">
        <v>7.6</v>
      </c>
      <c r="E12">
        <v>7.6</v>
      </c>
      <c r="F12">
        <v>7.6</v>
      </c>
      <c r="G12">
        <v>0</v>
      </c>
      <c r="H12">
        <v>0</v>
      </c>
    </row>
    <row r="13" spans="1:8" x14ac:dyDescent="0.35">
      <c r="A13">
        <v>7</v>
      </c>
      <c r="B13">
        <v>8</v>
      </c>
      <c r="C13">
        <v>8</v>
      </c>
      <c r="D13">
        <v>8</v>
      </c>
      <c r="E13">
        <v>8</v>
      </c>
      <c r="F13">
        <v>6</v>
      </c>
      <c r="G13">
        <v>0</v>
      </c>
      <c r="H13">
        <v>0</v>
      </c>
    </row>
    <row r="14" spans="1:8" x14ac:dyDescent="0.35">
      <c r="A14">
        <v>8</v>
      </c>
      <c r="B14">
        <v>0</v>
      </c>
      <c r="C14">
        <v>8</v>
      </c>
      <c r="D14">
        <v>8</v>
      </c>
      <c r="E14">
        <v>8</v>
      </c>
      <c r="F14">
        <v>8</v>
      </c>
      <c r="G14">
        <v>6</v>
      </c>
      <c r="H14">
        <v>0</v>
      </c>
    </row>
    <row r="15" spans="1:8" x14ac:dyDescent="0.35">
      <c r="A15">
        <v>9</v>
      </c>
      <c r="B15">
        <v>0</v>
      </c>
      <c r="C15">
        <v>0</v>
      </c>
      <c r="D15">
        <v>8</v>
      </c>
      <c r="E15">
        <v>8</v>
      </c>
      <c r="F15">
        <v>8</v>
      </c>
      <c r="G15">
        <v>8</v>
      </c>
      <c r="H15">
        <v>6</v>
      </c>
    </row>
    <row r="16" spans="1:8" x14ac:dyDescent="0.35">
      <c r="A16">
        <v>10</v>
      </c>
      <c r="B16">
        <v>6</v>
      </c>
      <c r="C16">
        <v>0</v>
      </c>
      <c r="D16">
        <v>0</v>
      </c>
      <c r="E16">
        <v>8</v>
      </c>
      <c r="F16">
        <v>8</v>
      </c>
      <c r="G16">
        <v>8</v>
      </c>
      <c r="H16">
        <v>8</v>
      </c>
    </row>
    <row r="17" spans="1:8" x14ac:dyDescent="0.35">
      <c r="A17">
        <v>11</v>
      </c>
      <c r="B17">
        <v>8</v>
      </c>
      <c r="C17">
        <v>6</v>
      </c>
      <c r="D17">
        <v>0</v>
      </c>
      <c r="E17">
        <v>0</v>
      </c>
      <c r="F17">
        <v>8</v>
      </c>
      <c r="G17">
        <v>8</v>
      </c>
      <c r="H17">
        <v>8</v>
      </c>
    </row>
    <row r="18" spans="1:8" x14ac:dyDescent="0.35">
      <c r="A18">
        <v>12</v>
      </c>
      <c r="B18">
        <v>8</v>
      </c>
      <c r="C18">
        <v>8</v>
      </c>
      <c r="D18">
        <v>6</v>
      </c>
      <c r="E18">
        <v>0</v>
      </c>
      <c r="F18">
        <v>0</v>
      </c>
      <c r="G18">
        <v>8</v>
      </c>
      <c r="H18">
        <v>8</v>
      </c>
    </row>
    <row r="19" spans="1:8" x14ac:dyDescent="0.35">
      <c r="A19">
        <v>13</v>
      </c>
      <c r="B19">
        <v>8</v>
      </c>
      <c r="C19">
        <v>8</v>
      </c>
      <c r="D19">
        <v>8</v>
      </c>
      <c r="E19">
        <v>6</v>
      </c>
      <c r="F19">
        <v>0</v>
      </c>
      <c r="G19">
        <v>0</v>
      </c>
      <c r="H19">
        <v>8</v>
      </c>
    </row>
    <row r="21" spans="1:8" x14ac:dyDescent="0.35">
      <c r="C21">
        <f>Sheet1!D20</f>
        <v>2</v>
      </c>
    </row>
    <row r="22" spans="1:8" x14ac:dyDescent="0.35">
      <c r="C22">
        <v>0</v>
      </c>
      <c r="E22">
        <v>1</v>
      </c>
      <c r="F22">
        <f>VLOOKUP(E22,C22:C34,1)</f>
        <v>1</v>
      </c>
    </row>
    <row r="23" spans="1:8" x14ac:dyDescent="0.35">
      <c r="C23">
        <f>C22+Sheet1!$D$21</f>
        <v>0.5</v>
      </c>
    </row>
    <row r="24" spans="1:8" x14ac:dyDescent="0.35">
      <c r="C24">
        <f>C23+Sheet1!$D$21</f>
        <v>1</v>
      </c>
    </row>
    <row r="25" spans="1:8" x14ac:dyDescent="0.35">
      <c r="C25">
        <f>C24+Sheet1!$D$21</f>
        <v>1.5</v>
      </c>
    </row>
    <row r="26" spans="1:8" x14ac:dyDescent="0.35">
      <c r="C26">
        <f>C25+Sheet1!$D$21</f>
        <v>2</v>
      </c>
    </row>
    <row r="27" spans="1:8" x14ac:dyDescent="0.35">
      <c r="C27">
        <f>C26+Sheet1!$D$21</f>
        <v>2.5</v>
      </c>
    </row>
    <row r="28" spans="1:8" x14ac:dyDescent="0.35">
      <c r="C28">
        <f>C27+Sheet1!$D$21</f>
        <v>3</v>
      </c>
    </row>
    <row r="29" spans="1:8" x14ac:dyDescent="0.35">
      <c r="C29">
        <f>C28+Sheet1!$D$21</f>
        <v>3.5</v>
      </c>
    </row>
    <row r="30" spans="1:8" x14ac:dyDescent="0.35">
      <c r="C30">
        <f>C29+Sheet1!$D$21</f>
        <v>4</v>
      </c>
    </row>
    <row r="31" spans="1:8" x14ac:dyDescent="0.35">
      <c r="C31">
        <f>C30+Sheet1!$D$21</f>
        <v>4.5</v>
      </c>
    </row>
    <row r="32" spans="1:8" x14ac:dyDescent="0.35">
      <c r="C32">
        <f>C31+Sheet1!$D$21</f>
        <v>5</v>
      </c>
    </row>
    <row r="33" spans="3:3" x14ac:dyDescent="0.35">
      <c r="C33">
        <f>C32+Sheet1!$D$21</f>
        <v>5.5</v>
      </c>
    </row>
    <row r="34" spans="3:3" x14ac:dyDescent="0.35">
      <c r="C34">
        <f>C33+Sheet1!$D$21</f>
        <v>6</v>
      </c>
    </row>
    <row r="35" spans="3:3" x14ac:dyDescent="0.35">
      <c r="C35">
        <f>C34+Sheet1!$D$21</f>
        <v>6.5</v>
      </c>
    </row>
    <row r="36" spans="3:3" x14ac:dyDescent="0.35">
      <c r="C36">
        <f>C35+Sheet1!$D$21</f>
        <v>7</v>
      </c>
    </row>
    <row r="37" spans="3:3" x14ac:dyDescent="0.35">
      <c r="C37">
        <f>C36+Sheet1!$D$21</f>
        <v>7.5</v>
      </c>
    </row>
    <row r="38" spans="3:3" x14ac:dyDescent="0.35">
      <c r="C38">
        <f>C37+Sheet1!$D$21</f>
        <v>8</v>
      </c>
    </row>
    <row r="39" spans="3:3" x14ac:dyDescent="0.35">
      <c r="C39">
        <f>C38+Sheet1!$D$21</f>
        <v>8.5</v>
      </c>
    </row>
    <row r="40" spans="3:3" x14ac:dyDescent="0.35">
      <c r="C40">
        <f>C39+Sheet1!$D$21</f>
        <v>9</v>
      </c>
    </row>
    <row r="41" spans="3:3" x14ac:dyDescent="0.35">
      <c r="C41">
        <f>C40+Sheet1!$D$21</f>
        <v>9.5</v>
      </c>
    </row>
    <row r="42" spans="3:3" x14ac:dyDescent="0.35">
      <c r="C42">
        <f>C41+Sheet1!$D$21</f>
        <v>10</v>
      </c>
    </row>
    <row r="43" spans="3:3" x14ac:dyDescent="0.35">
      <c r="C43">
        <f>C42+Sheet1!$D$21</f>
        <v>10.5</v>
      </c>
    </row>
    <row r="44" spans="3:3" x14ac:dyDescent="0.35">
      <c r="C44">
        <f>C43+Sheet1!$D$21</f>
        <v>11</v>
      </c>
    </row>
    <row r="45" spans="3:3" x14ac:dyDescent="0.35">
      <c r="C45">
        <f>C44+Sheet1!$D$21</f>
        <v>11.5</v>
      </c>
    </row>
    <row r="46" spans="3:3" x14ac:dyDescent="0.35">
      <c r="C46">
        <f>C45+Sheet1!$D$21</f>
        <v>12</v>
      </c>
    </row>
    <row r="47" spans="3:3" x14ac:dyDescent="0.35">
      <c r="C47">
        <f>C46+Sheet1!$D$21</f>
        <v>12.5</v>
      </c>
    </row>
    <row r="48" spans="3:3" x14ac:dyDescent="0.35">
      <c r="C48">
        <f>C47+Sheet1!$D$21</f>
        <v>13</v>
      </c>
    </row>
    <row r="49" spans="3:3" x14ac:dyDescent="0.35">
      <c r="C49">
        <f>C48+Sheet1!$D$21</f>
        <v>13.5</v>
      </c>
    </row>
    <row r="50" spans="3:3" x14ac:dyDescent="0.35">
      <c r="C50">
        <f>C49+Sheet1!$D$21</f>
        <v>14</v>
      </c>
    </row>
    <row r="51" spans="3:3" x14ac:dyDescent="0.35">
      <c r="C51">
        <f>C50+Sheet1!$D$21</f>
        <v>14.5</v>
      </c>
    </row>
    <row r="52" spans="3:3" x14ac:dyDescent="0.35">
      <c r="C52">
        <f>C51+Sheet1!$D$21</f>
        <v>15</v>
      </c>
    </row>
    <row r="53" spans="3:3" x14ac:dyDescent="0.35">
      <c r="C53">
        <f>C52+Sheet1!$D$21</f>
        <v>15.5</v>
      </c>
    </row>
    <row r="54" spans="3:3" x14ac:dyDescent="0.35">
      <c r="C54">
        <f>C53+Sheet1!$D$21</f>
        <v>16</v>
      </c>
    </row>
    <row r="55" spans="3:3" x14ac:dyDescent="0.35">
      <c r="C55">
        <f>C54+Sheet1!$D$21</f>
        <v>16.5</v>
      </c>
    </row>
    <row r="56" spans="3:3" x14ac:dyDescent="0.35">
      <c r="C56">
        <f>C55+Sheet1!$D$21</f>
        <v>17</v>
      </c>
    </row>
    <row r="57" spans="3:3" x14ac:dyDescent="0.35">
      <c r="C57">
        <f>C56+Sheet1!$D$21</f>
        <v>17.5</v>
      </c>
    </row>
    <row r="58" spans="3:3" x14ac:dyDescent="0.35">
      <c r="C58">
        <f>C57+Sheet1!$D$21</f>
        <v>18</v>
      </c>
    </row>
    <row r="59" spans="3:3" x14ac:dyDescent="0.35">
      <c r="C59">
        <f>C58+Sheet1!$D$21</f>
        <v>18.5</v>
      </c>
    </row>
    <row r="60" spans="3:3" x14ac:dyDescent="0.35">
      <c r="C60">
        <f>C59+Sheet1!$D$21</f>
        <v>19</v>
      </c>
    </row>
    <row r="61" spans="3:3" x14ac:dyDescent="0.35">
      <c r="C61">
        <f>C60+Sheet1!$D$21</f>
        <v>19.5</v>
      </c>
    </row>
    <row r="62" spans="3:3" x14ac:dyDescent="0.35">
      <c r="C62">
        <f>C61+Sheet1!$D$21</f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</dc:creator>
  <cp:lastModifiedBy>Yen, Robert</cp:lastModifiedBy>
  <dcterms:created xsi:type="dcterms:W3CDTF">2016-11-24T00:39:33Z</dcterms:created>
  <dcterms:modified xsi:type="dcterms:W3CDTF">2017-10-06T02:12:53Z</dcterms:modified>
</cp:coreProperties>
</file>